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90" windowWidth="15195" windowHeight="8700"/>
  </bookViews>
  <sheets>
    <sheet name="11.2" sheetId="10" r:id="rId1"/>
  </sheets>
  <calcPr calcId="152511"/>
</workbook>
</file>

<file path=xl/calcChain.xml><?xml version="1.0" encoding="utf-8"?>
<calcChain xmlns="http://schemas.openxmlformats.org/spreadsheetml/2006/main">
  <c r="C16" i="10" l="1"/>
  <c r="C17" i="10" s="1"/>
  <c r="B6" i="10" l="1"/>
  <c r="B12" i="10"/>
  <c r="B11" i="10" l="1"/>
  <c r="D17" i="10"/>
  <c r="E17" i="10" s="1"/>
  <c r="F17" i="10" s="1"/>
  <c r="G17" i="10" s="1"/>
  <c r="B18" i="10"/>
  <c r="D16" i="10" l="1"/>
  <c r="E16" i="10" s="1"/>
  <c r="C18" i="10"/>
  <c r="D18" i="10" l="1"/>
  <c r="F16" i="10"/>
  <c r="E18" i="10"/>
  <c r="G16" i="10" l="1"/>
  <c r="F18" i="10"/>
  <c r="G18" i="10" l="1"/>
  <c r="B20" i="10" s="1"/>
  <c r="B21" i="10" l="1"/>
</calcChain>
</file>

<file path=xl/comments1.xml><?xml version="1.0" encoding="utf-8"?>
<comments xmlns="http://schemas.openxmlformats.org/spreadsheetml/2006/main">
  <authors>
    <author>Pablo Lledó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16,14%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<sst xmlns="http://schemas.openxmlformats.org/spreadsheetml/2006/main" count="28" uniqueCount="19">
  <si>
    <t>Flujo neto</t>
  </si>
  <si>
    <t>Ahorro impuesto</t>
  </si>
  <si>
    <t>Prestamo</t>
  </si>
  <si>
    <t>icp =</t>
  </si>
  <si>
    <t>icp = if + B x (im - if)</t>
  </si>
  <si>
    <t>if =</t>
  </si>
  <si>
    <t xml:space="preserve">B = </t>
  </si>
  <si>
    <t>im =</t>
  </si>
  <si>
    <t>TIR</t>
  </si>
  <si>
    <t>Flujo fondos</t>
  </si>
  <si>
    <t>VAN</t>
  </si>
  <si>
    <t>CAPM</t>
  </si>
  <si>
    <t>Apalancamiento financiero positivo</t>
  </si>
  <si>
    <t>Año 0</t>
  </si>
  <si>
    <t>Año 1</t>
  </si>
  <si>
    <t>Año 2</t>
  </si>
  <si>
    <t>Año 3</t>
  </si>
  <si>
    <t>Año 4</t>
  </si>
  <si>
    <t>Año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</si>
</sst>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 * #,##0.00_ ;_ * \-#,##0.00_ ;_ * &quot;-&quot;??_ ;_ @_ "/>
    <numFmt numFmtId="168" formatCode="_ * #,##0_ ;_ * \-#,##0_ ;_ * &quot;-&quot;??_ ;_ @_ "/>
    <numFmt numFmtId="171" formatCode="#,##0_ ;\-#,##0\ "/>
  </numFmts>
  <fonts count="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/>
    <xf numFmtId="10" fontId="5" fillId="0" borderId="0" xfId="2" applyNumberFormat="1" applyFont="1" applyFill="1"/>
    <xf numFmtId="168" fontId="4" fillId="0" borderId="0" xfId="1" applyNumberFormat="1" applyFont="1" applyFill="1"/>
    <xf numFmtId="168" fontId="5" fillId="0" borderId="0" xfId="1" applyNumberFormat="1" applyFont="1" applyFill="1"/>
    <xf numFmtId="0" fontId="4" fillId="0" borderId="1" xfId="0" applyFont="1" applyBorder="1"/>
    <xf numFmtId="9" fontId="4" fillId="0" borderId="1" xfId="0" applyNumberFormat="1" applyFont="1" applyFill="1" applyBorder="1"/>
    <xf numFmtId="0" fontId="4" fillId="0" borderId="1" xfId="0" applyFont="1" applyBorder="1" applyAlignment="1"/>
    <xf numFmtId="9" fontId="4" fillId="0" borderId="1" xfId="0" applyNumberFormat="1" applyFont="1" applyFill="1" applyBorder="1" applyAlignment="1">
      <alignment horizontal="center"/>
    </xf>
    <xf numFmtId="171" fontId="4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168" fontId="4" fillId="0" borderId="1" xfId="1" applyNumberFormat="1" applyFont="1" applyFill="1" applyBorder="1"/>
    <xf numFmtId="0" fontId="4" fillId="0" borderId="1" xfId="0" applyFont="1" applyFill="1" applyBorder="1"/>
    <xf numFmtId="0" fontId="4" fillId="0" borderId="4" xfId="0" applyFont="1" applyBorder="1"/>
    <xf numFmtId="168" fontId="4" fillId="0" borderId="4" xfId="1" applyNumberFormat="1" applyFont="1" applyFill="1" applyBorder="1"/>
    <xf numFmtId="0" fontId="4" fillId="0" borderId="3" xfId="0" applyFont="1" applyFill="1" applyBorder="1"/>
    <xf numFmtId="168" fontId="4" fillId="0" borderId="3" xfId="1" applyNumberFormat="1" applyFont="1" applyFill="1" applyBorder="1"/>
    <xf numFmtId="0" fontId="5" fillId="0" borderId="1" xfId="0" applyFont="1" applyFill="1" applyBorder="1" applyAlignment="1">
      <alignment horizontal="right"/>
    </xf>
    <xf numFmtId="10" fontId="5" fillId="0" borderId="1" xfId="2" applyNumberFormat="1" applyFont="1" applyFill="1" applyBorder="1"/>
    <xf numFmtId="0" fontId="5" fillId="0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H27"/>
  <sheetViews>
    <sheetView tabSelected="1" topLeftCell="A7" zoomScale="140" zoomScaleNormal="140" workbookViewId="0">
      <selection activeCell="C17" sqref="C17"/>
    </sheetView>
  </sheetViews>
  <sheetFormatPr baseColWidth="10" defaultRowHeight="12.75" x14ac:dyDescent="0.2"/>
  <cols>
    <col min="1" max="1" width="16.5703125" bestFit="1" customWidth="1"/>
    <col min="2" max="2" width="11.5703125" bestFit="1" customWidth="1"/>
    <col min="3" max="3" width="7.85546875" bestFit="1" customWidth="1"/>
    <col min="4" max="4" width="7.7109375" bestFit="1" customWidth="1"/>
    <col min="5" max="6" width="7" bestFit="1" customWidth="1"/>
    <col min="7" max="7" width="7.5703125" bestFit="1" customWidth="1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x14ac:dyDescent="0.2">
      <c r="A2" s="25" t="s">
        <v>4</v>
      </c>
      <c r="B2" s="25"/>
      <c r="C2" s="2"/>
      <c r="D2" s="2"/>
      <c r="E2" s="2"/>
      <c r="F2" s="2"/>
      <c r="G2" s="2"/>
      <c r="H2" s="2"/>
    </row>
    <row r="3" spans="1:8" x14ac:dyDescent="0.2">
      <c r="A3" s="23" t="s">
        <v>5</v>
      </c>
      <c r="B3" s="10">
        <v>0.02</v>
      </c>
      <c r="C3" s="2"/>
      <c r="D3" s="2"/>
      <c r="E3" s="2"/>
      <c r="F3" s="2"/>
      <c r="G3" s="2"/>
      <c r="H3" s="2"/>
    </row>
    <row r="4" spans="1:8" x14ac:dyDescent="0.2">
      <c r="A4" s="23" t="s">
        <v>6</v>
      </c>
      <c r="B4" s="18">
        <v>2.02</v>
      </c>
      <c r="C4" s="2"/>
      <c r="D4" s="2"/>
      <c r="E4" s="2"/>
      <c r="F4" s="2"/>
      <c r="G4" s="2"/>
      <c r="H4" s="2"/>
    </row>
    <row r="5" spans="1:8" x14ac:dyDescent="0.2">
      <c r="A5" s="23" t="s">
        <v>7</v>
      </c>
      <c r="B5" s="10">
        <v>0.09</v>
      </c>
      <c r="C5" s="2"/>
      <c r="D5" s="2"/>
      <c r="E5" s="2"/>
      <c r="F5" s="2"/>
      <c r="G5" s="2"/>
      <c r="H5" s="2"/>
    </row>
    <row r="6" spans="1:8" x14ac:dyDescent="0.2">
      <c r="A6" s="23" t="s">
        <v>3</v>
      </c>
      <c r="B6" s="24">
        <f>+B3+B4*(B5-B3)</f>
        <v>0.16139999999999999</v>
      </c>
      <c r="C6" s="2" t="s">
        <v>11</v>
      </c>
      <c r="D6" s="2"/>
      <c r="E6" s="2"/>
      <c r="F6" s="2"/>
      <c r="G6" s="2"/>
      <c r="H6" s="2"/>
    </row>
    <row r="7" spans="1:8" x14ac:dyDescent="0.2">
      <c r="A7" s="4"/>
      <c r="B7" s="6"/>
      <c r="C7" s="2"/>
      <c r="D7" s="2"/>
      <c r="E7" s="2"/>
      <c r="F7" s="2"/>
      <c r="G7" s="2"/>
      <c r="H7" s="2"/>
    </row>
    <row r="8" spans="1:8" x14ac:dyDescent="0.2">
      <c r="A8" s="15"/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6" t="s">
        <v>18</v>
      </c>
      <c r="H8" s="2"/>
    </row>
    <row r="9" spans="1:8" x14ac:dyDescent="0.2">
      <c r="A9" s="11" t="s">
        <v>9</v>
      </c>
      <c r="B9" s="13">
        <v>-10000</v>
      </c>
      <c r="C9" s="13">
        <v>3000</v>
      </c>
      <c r="D9" s="13">
        <v>5000</v>
      </c>
      <c r="E9" s="13">
        <v>6000</v>
      </c>
      <c r="F9" s="13">
        <v>3000</v>
      </c>
      <c r="G9" s="13">
        <v>1000</v>
      </c>
      <c r="H9" s="2"/>
    </row>
    <row r="10" spans="1:8" x14ac:dyDescent="0.2">
      <c r="C10" s="2"/>
      <c r="D10" s="2"/>
      <c r="E10" s="2"/>
      <c r="F10" s="2"/>
      <c r="G10" s="2"/>
      <c r="H10" s="2"/>
    </row>
    <row r="11" spans="1:8" x14ac:dyDescent="0.2">
      <c r="A11" s="14" t="s">
        <v>10</v>
      </c>
      <c r="B11" s="13">
        <f>+NPV(B6,C9:G9)+B9</f>
        <v>2242.1616817849517</v>
      </c>
      <c r="C11" s="2"/>
      <c r="D11" s="2"/>
      <c r="E11" s="2"/>
      <c r="F11" s="2"/>
      <c r="G11" s="2"/>
      <c r="H11" s="2"/>
    </row>
    <row r="12" spans="1:8" x14ac:dyDescent="0.2">
      <c r="A12" s="14" t="s">
        <v>8</v>
      </c>
      <c r="B12" s="12">
        <f>+IRR(B9:G9)</f>
        <v>0.26183798961839488</v>
      </c>
      <c r="C12" s="2"/>
      <c r="D12" s="2"/>
      <c r="E12" s="2"/>
      <c r="F12" s="2"/>
      <c r="G12" s="2"/>
      <c r="H12" s="2"/>
    </row>
    <row r="13" spans="1:8" x14ac:dyDescent="0.2">
      <c r="A13" s="3"/>
      <c r="B13" s="2"/>
      <c r="C13" s="2"/>
      <c r="D13" s="2"/>
      <c r="E13" s="2"/>
      <c r="F13" s="2"/>
      <c r="G13" s="2"/>
      <c r="H13" s="2"/>
    </row>
    <row r="14" spans="1:8" x14ac:dyDescent="0.2">
      <c r="A14" s="15"/>
      <c r="B14" s="16" t="s">
        <v>13</v>
      </c>
      <c r="C14" s="16" t="s">
        <v>14</v>
      </c>
      <c r="D14" s="16" t="s">
        <v>15</v>
      </c>
      <c r="E14" s="16" t="s">
        <v>16</v>
      </c>
      <c r="F14" s="16" t="s">
        <v>17</v>
      </c>
      <c r="G14" s="16" t="s">
        <v>18</v>
      </c>
      <c r="H14" s="2"/>
    </row>
    <row r="15" spans="1:8" x14ac:dyDescent="0.2">
      <c r="A15" s="9" t="s">
        <v>9</v>
      </c>
      <c r="B15" s="17">
        <v>-10000</v>
      </c>
      <c r="C15" s="17">
        <v>3000</v>
      </c>
      <c r="D15" s="17">
        <v>5000</v>
      </c>
      <c r="E15" s="17">
        <v>6000</v>
      </c>
      <c r="F15" s="17">
        <v>3000</v>
      </c>
      <c r="G15" s="17">
        <v>1000</v>
      </c>
      <c r="H15" s="2"/>
    </row>
    <row r="16" spans="1:8" x14ac:dyDescent="0.2">
      <c r="A16" s="9" t="s">
        <v>2</v>
      </c>
      <c r="B16" s="17">
        <v>6000</v>
      </c>
      <c r="C16" s="17">
        <f>-7%*B16</f>
        <v>-420.00000000000006</v>
      </c>
      <c r="D16" s="17">
        <f t="shared" ref="D16:F17" si="0">+C16</f>
        <v>-420.00000000000006</v>
      </c>
      <c r="E16" s="17">
        <f t="shared" si="0"/>
        <v>-420.00000000000006</v>
      </c>
      <c r="F16" s="17">
        <f t="shared" si="0"/>
        <v>-420.00000000000006</v>
      </c>
      <c r="G16" s="17">
        <f>+F16-B16</f>
        <v>-6420</v>
      </c>
      <c r="H16" s="2"/>
    </row>
    <row r="17" spans="1:8" ht="13.5" thickBot="1" x14ac:dyDescent="0.25">
      <c r="A17" s="21" t="s">
        <v>1</v>
      </c>
      <c r="B17" s="22"/>
      <c r="C17" s="22">
        <f>-15%*C16</f>
        <v>63.000000000000007</v>
      </c>
      <c r="D17" s="22">
        <f t="shared" si="0"/>
        <v>63.000000000000007</v>
      </c>
      <c r="E17" s="22">
        <f t="shared" si="0"/>
        <v>63.000000000000007</v>
      </c>
      <c r="F17" s="22">
        <f t="shared" si="0"/>
        <v>63.000000000000007</v>
      </c>
      <c r="G17" s="22">
        <f>+F17</f>
        <v>63.000000000000007</v>
      </c>
      <c r="H17" s="2"/>
    </row>
    <row r="18" spans="1:8" ht="13.5" thickTop="1" x14ac:dyDescent="0.2">
      <c r="A18" s="19" t="s">
        <v>0</v>
      </c>
      <c r="B18" s="20">
        <f t="shared" ref="B18:G18" si="1">SUM(B15:B17)</f>
        <v>-4000</v>
      </c>
      <c r="C18" s="20">
        <f t="shared" si="1"/>
        <v>2643</v>
      </c>
      <c r="D18" s="20">
        <f t="shared" si="1"/>
        <v>4643</v>
      </c>
      <c r="E18" s="20">
        <f t="shared" si="1"/>
        <v>5643</v>
      </c>
      <c r="F18" s="20">
        <f t="shared" si="1"/>
        <v>2643</v>
      </c>
      <c r="G18" s="20">
        <f t="shared" si="1"/>
        <v>-5357</v>
      </c>
      <c r="H18" s="2"/>
    </row>
    <row r="19" spans="1:8" x14ac:dyDescent="0.2">
      <c r="D19" s="7"/>
      <c r="E19" s="7"/>
      <c r="F19" s="7"/>
      <c r="G19" s="7"/>
      <c r="H19" s="2"/>
    </row>
    <row r="20" spans="1:8" x14ac:dyDescent="0.2">
      <c r="A20" s="14" t="s">
        <v>10</v>
      </c>
      <c r="B20" s="13">
        <f>+NPV(B6,C18:G18)+B18</f>
        <v>4237.5444008833183</v>
      </c>
      <c r="C20" s="7"/>
      <c r="D20" s="7"/>
      <c r="E20" s="7"/>
      <c r="F20" s="7"/>
      <c r="G20" s="7"/>
      <c r="H20" s="2"/>
    </row>
    <row r="21" spans="1:8" x14ac:dyDescent="0.2">
      <c r="A21" s="14" t="s">
        <v>8</v>
      </c>
      <c r="B21" s="12">
        <f>+IRR(B18:G18)</f>
        <v>0.75849813957971657</v>
      </c>
      <c r="D21" s="7"/>
      <c r="E21" s="7"/>
      <c r="F21" s="7"/>
      <c r="G21" s="7"/>
      <c r="H21" s="2"/>
    </row>
    <row r="22" spans="1:8" x14ac:dyDescent="0.2">
      <c r="A22" s="2"/>
      <c r="B22" s="8"/>
      <c r="C22" s="5"/>
      <c r="D22" s="5"/>
      <c r="E22" s="5"/>
      <c r="F22" s="5"/>
      <c r="G22" s="5"/>
      <c r="H22" s="2"/>
    </row>
    <row r="23" spans="1:8" x14ac:dyDescent="0.2">
      <c r="A23" s="2"/>
      <c r="B23" s="7" t="s">
        <v>12</v>
      </c>
      <c r="D23" s="5"/>
      <c r="E23" s="5"/>
      <c r="F23" s="5"/>
      <c r="G23" s="5"/>
      <c r="H23" s="2"/>
    </row>
    <row r="24" spans="1:8" x14ac:dyDescent="0.2">
      <c r="A24" s="2"/>
      <c r="B24" s="5"/>
      <c r="C24" s="5"/>
      <c r="D24" s="5"/>
      <c r="E24" s="5"/>
      <c r="F24" s="5"/>
      <c r="G24" s="5"/>
      <c r="H24" s="2"/>
    </row>
    <row r="25" spans="1:8" x14ac:dyDescent="0.2">
      <c r="B25" s="1"/>
      <c r="C25" s="1"/>
      <c r="D25" s="1"/>
      <c r="E25" s="1"/>
      <c r="F25" s="1"/>
      <c r="G25" s="1"/>
    </row>
    <row r="26" spans="1:8" x14ac:dyDescent="0.2">
      <c r="B26" s="1"/>
      <c r="C26" s="1"/>
      <c r="D26" s="1"/>
      <c r="E26" s="1"/>
      <c r="F26" s="1"/>
      <c r="G26" s="1"/>
    </row>
    <row r="27" spans="1:8" x14ac:dyDescent="0.2">
      <c r="B27" s="1"/>
      <c r="C27" s="1"/>
      <c r="D27" s="1"/>
      <c r="E27" s="1"/>
      <c r="F27" s="1"/>
      <c r="G27" s="1"/>
    </row>
  </sheetData>
  <mergeCells count="1">
    <mergeCell ref="A2:B2"/>
  </mergeCells>
  <phoneticPr fontId="0" type="noConversion"/>
  <pageMargins left="0.78740157480314965" right="0.78740157480314965" top="0.78740157480314965" bottom="0.78740157480314965" header="0" footer="0"/>
  <pageSetup paperSize="9" orientation="portrait" verticalDpi="300" r:id="rId1"/>
  <headerFooter alignWithMargins="0">
    <oddFooter>&amp;C&amp;F ;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</dc:creator>
  <cp:lastModifiedBy>Pablo Lledo</cp:lastModifiedBy>
  <cp:lastPrinted>2004-04-21T18:31:04Z</cp:lastPrinted>
  <dcterms:created xsi:type="dcterms:W3CDTF">2003-07-08T14:50:23Z</dcterms:created>
  <dcterms:modified xsi:type="dcterms:W3CDTF">2015-06-02T00:21:17Z</dcterms:modified>
</cp:coreProperties>
</file>