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3.1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 s="1"/>
  <c r="E35" i="1"/>
  <c r="F35" i="1" s="1"/>
  <c r="I34" i="1"/>
  <c r="F34" i="1"/>
  <c r="E34" i="1"/>
  <c r="E33" i="1"/>
  <c r="F33" i="1" s="1"/>
  <c r="F32" i="1"/>
  <c r="F37" i="1" s="1"/>
  <c r="E32" i="1"/>
  <c r="E37" i="1" s="1"/>
  <c r="F27" i="1"/>
  <c r="E27" i="1"/>
  <c r="E26" i="1"/>
  <c r="F26" i="1" s="1"/>
  <c r="E25" i="1"/>
  <c r="E28" i="1" s="1"/>
  <c r="E20" i="1"/>
  <c r="E19" i="1"/>
  <c r="E18" i="1"/>
  <c r="E21" i="1" s="1"/>
  <c r="E12" i="1"/>
  <c r="E11" i="1"/>
  <c r="E10" i="1"/>
  <c r="E9" i="1"/>
  <c r="E8" i="1"/>
  <c r="E7" i="1"/>
  <c r="E6" i="1"/>
  <c r="E5" i="1"/>
  <c r="E4" i="1"/>
  <c r="E3" i="1"/>
  <c r="B42" i="1" l="1"/>
  <c r="B48" i="1"/>
  <c r="F25" i="1"/>
  <c r="F28" i="1" s="1"/>
  <c r="F39" i="1" l="1"/>
  <c r="B47" i="1"/>
  <c r="B49" i="1" s="1"/>
  <c r="C43" i="1"/>
</calcChain>
</file>

<file path=xl/sharedStrings.xml><?xml version="1.0" encoding="utf-8"?>
<sst xmlns="http://schemas.openxmlformats.org/spreadsheetml/2006/main" count="93" uniqueCount="55">
  <si>
    <t>10.000 kg</t>
  </si>
  <si>
    <t>12.000 kg</t>
  </si>
  <si>
    <t>Incremental</t>
  </si>
  <si>
    <t>Detalle</t>
  </si>
  <si>
    <t>Unidad</t>
  </si>
  <si>
    <t>Cantidad</t>
  </si>
  <si>
    <t>Tipo</t>
  </si>
  <si>
    <t>Fábrica</t>
  </si>
  <si>
    <t>m2</t>
  </si>
  <si>
    <t>inversión</t>
  </si>
  <si>
    <t>Oficinas</t>
  </si>
  <si>
    <t>m3</t>
  </si>
  <si>
    <t>Equipo A</t>
  </si>
  <si>
    <t>Unidades</t>
  </si>
  <si>
    <t>Equipo B</t>
  </si>
  <si>
    <t>Equipo C</t>
  </si>
  <si>
    <t>Camioneta</t>
  </si>
  <si>
    <t>Cocineros</t>
  </si>
  <si>
    <t>Personas</t>
  </si>
  <si>
    <t>recurrente</t>
  </si>
  <si>
    <t>Vendedores</t>
  </si>
  <si>
    <t>Administrativos</t>
  </si>
  <si>
    <t>Gerente General</t>
  </si>
  <si>
    <t>PROYECTO: Producir 2.000kg mensuales incrementales</t>
  </si>
  <si>
    <t>COSTOS INVERSIÓN</t>
  </si>
  <si>
    <t>Precio unit.</t>
  </si>
  <si>
    <t>Total</t>
  </si>
  <si>
    <t>Edificio</t>
  </si>
  <si>
    <t>Equipos A</t>
  </si>
  <si>
    <t>equipo</t>
  </si>
  <si>
    <t>Equipos B</t>
  </si>
  <si>
    <t>COSTOS OPERACIÓN</t>
  </si>
  <si>
    <t>Total mensual</t>
  </si>
  <si>
    <t>Total anual</t>
  </si>
  <si>
    <t>persona</t>
  </si>
  <si>
    <t>Administrador</t>
  </si>
  <si>
    <t>COSTOS VARIABLES DE PRODUCCIÓN</t>
  </si>
  <si>
    <t>Total por kg.</t>
  </si>
  <si>
    <t>Harina</t>
  </si>
  <si>
    <t>kg</t>
  </si>
  <si>
    <t>Huevos</t>
  </si>
  <si>
    <t>unidad</t>
  </si>
  <si>
    <t>Aceite</t>
  </si>
  <si>
    <t>litros</t>
  </si>
  <si>
    <t>Pimienta</t>
  </si>
  <si>
    <t>Sal</t>
  </si>
  <si>
    <t>Ordenar</t>
  </si>
  <si>
    <t>Año 0</t>
  </si>
  <si>
    <t>Año 1 …</t>
  </si>
  <si>
    <t>Inversión</t>
  </si>
  <si>
    <t>Costos</t>
  </si>
  <si>
    <t>Ingreso mínimo anual</t>
  </si>
  <si>
    <t>Costos recurrentes</t>
  </si>
  <si>
    <t>anual</t>
  </si>
  <si>
    <t>Costo oportunidad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</si>
</sst>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1" fillId="0" borderId="0" xfId="2"/>
    <xf numFmtId="0" fontId="2" fillId="2" borderId="1" xfId="2" applyFont="1" applyFill="1" applyBorder="1" applyAlignment="1">
      <alignment horizontal="center"/>
    </xf>
    <xf numFmtId="0" fontId="3" fillId="0" borderId="1" xfId="2" applyFont="1" applyBorder="1"/>
    <xf numFmtId="165" fontId="3" fillId="0" borderId="1" xfId="3" applyNumberFormat="1" applyFont="1" applyBorder="1"/>
    <xf numFmtId="0" fontId="2" fillId="0" borderId="1" xfId="2" applyFont="1" applyBorder="1" applyAlignment="1">
      <alignment horizontal="center"/>
    </xf>
    <xf numFmtId="0" fontId="2" fillId="0" borderId="0" xfId="2" applyFont="1" applyFill="1" applyBorder="1"/>
    <xf numFmtId="165" fontId="2" fillId="0" borderId="0" xfId="2" applyNumberFormat="1" applyFont="1"/>
    <xf numFmtId="2" fontId="3" fillId="0" borderId="1" xfId="2" applyNumberFormat="1" applyFont="1" applyBorder="1"/>
    <xf numFmtId="164" fontId="3" fillId="0" borderId="1" xfId="3" applyNumberFormat="1" applyFont="1" applyBorder="1"/>
    <xf numFmtId="164" fontId="3" fillId="0" borderId="1" xfId="3" applyFont="1" applyBorder="1"/>
    <xf numFmtId="164" fontId="2" fillId="0" borderId="0" xfId="3" applyFont="1"/>
    <xf numFmtId="165" fontId="3" fillId="0" borderId="0" xfId="2" applyNumberFormat="1" applyFont="1"/>
    <xf numFmtId="166" fontId="3" fillId="0" borderId="1" xfId="1" applyNumberFormat="1" applyFont="1" applyBorder="1"/>
    <xf numFmtId="165" fontId="3" fillId="0" borderId="1" xfId="2" applyNumberFormat="1" applyFont="1" applyBorder="1"/>
    <xf numFmtId="165" fontId="2" fillId="3" borderId="1" xfId="2" applyNumberFormat="1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28" zoomScaleNormal="100" workbookViewId="0">
      <selection activeCell="H35" sqref="H35"/>
    </sheetView>
  </sheetViews>
  <sheetFormatPr baseColWidth="10" defaultColWidth="11.42578125" defaultRowHeight="12.75" x14ac:dyDescent="0.2"/>
  <cols>
    <col min="1" max="1" width="18.42578125" style="4" customWidth="1"/>
    <col min="2" max="3" width="12.7109375" style="4" bestFit="1" customWidth="1"/>
    <col min="4" max="4" width="12.42578125" style="4" customWidth="1"/>
    <col min="5" max="5" width="14" style="4" bestFit="1" customWidth="1"/>
    <col min="6" max="6" width="11.42578125" style="4" bestFit="1" customWidth="1"/>
    <col min="7" max="7" width="9.85546875" style="4" bestFit="1" customWidth="1"/>
    <col min="8" max="16384" width="11.42578125" style="4"/>
  </cols>
  <sheetData>
    <row r="1" spans="1:9" ht="15.75" x14ac:dyDescent="0.25">
      <c r="A1" s="1"/>
      <c r="B1" s="2"/>
      <c r="C1" s="3" t="s">
        <v>0</v>
      </c>
      <c r="D1" s="3" t="s">
        <v>1</v>
      </c>
      <c r="E1" s="3" t="s">
        <v>2</v>
      </c>
      <c r="F1" s="2"/>
      <c r="G1" s="2"/>
      <c r="H1" s="2"/>
      <c r="I1" s="2"/>
    </row>
    <row r="2" spans="1:9" ht="15.75" x14ac:dyDescent="0.25">
      <c r="A2" s="5" t="s">
        <v>3</v>
      </c>
      <c r="B2" s="5" t="s">
        <v>4</v>
      </c>
      <c r="C2" s="5" t="s">
        <v>5</v>
      </c>
      <c r="D2" s="5" t="s">
        <v>5</v>
      </c>
      <c r="E2" s="5" t="s">
        <v>5</v>
      </c>
      <c r="F2" s="5" t="s">
        <v>6</v>
      </c>
      <c r="G2" s="2"/>
      <c r="H2" s="2"/>
      <c r="I2" s="2"/>
    </row>
    <row r="3" spans="1:9" ht="15.75" x14ac:dyDescent="0.25">
      <c r="A3" s="6" t="s">
        <v>7</v>
      </c>
      <c r="B3" s="6" t="s">
        <v>8</v>
      </c>
      <c r="C3" s="7">
        <v>1000</v>
      </c>
      <c r="D3" s="7">
        <v>1400</v>
      </c>
      <c r="E3" s="7">
        <f>+D3-C3</f>
        <v>400</v>
      </c>
      <c r="F3" s="7" t="s">
        <v>9</v>
      </c>
      <c r="G3" s="2"/>
      <c r="H3" s="2"/>
      <c r="I3" s="2"/>
    </row>
    <row r="4" spans="1:9" ht="15.75" x14ac:dyDescent="0.25">
      <c r="A4" s="6" t="s">
        <v>10</v>
      </c>
      <c r="B4" s="6" t="s">
        <v>11</v>
      </c>
      <c r="C4" s="7">
        <v>500</v>
      </c>
      <c r="D4" s="7">
        <v>500</v>
      </c>
      <c r="E4" s="7">
        <f t="shared" ref="E4:E12" si="0">+D4-C4</f>
        <v>0</v>
      </c>
      <c r="F4" s="7">
        <v>0</v>
      </c>
      <c r="G4" s="2"/>
      <c r="H4" s="2"/>
      <c r="I4" s="2"/>
    </row>
    <row r="5" spans="1:9" ht="15.75" x14ac:dyDescent="0.25">
      <c r="A5" s="6" t="s">
        <v>12</v>
      </c>
      <c r="B5" s="6" t="s">
        <v>13</v>
      </c>
      <c r="C5" s="7">
        <v>4</v>
      </c>
      <c r="D5" s="7">
        <v>5</v>
      </c>
      <c r="E5" s="7">
        <f t="shared" si="0"/>
        <v>1</v>
      </c>
      <c r="F5" s="7" t="s">
        <v>9</v>
      </c>
      <c r="G5" s="2"/>
      <c r="H5" s="2"/>
      <c r="I5" s="2"/>
    </row>
    <row r="6" spans="1:9" ht="15.75" x14ac:dyDescent="0.25">
      <c r="A6" s="6" t="s">
        <v>14</v>
      </c>
      <c r="B6" s="6" t="s">
        <v>13</v>
      </c>
      <c r="C6" s="7">
        <v>2</v>
      </c>
      <c r="D6" s="7">
        <v>3</v>
      </c>
      <c r="E6" s="7">
        <f t="shared" si="0"/>
        <v>1</v>
      </c>
      <c r="F6" s="7" t="s">
        <v>9</v>
      </c>
      <c r="G6" s="2"/>
      <c r="H6" s="2"/>
      <c r="I6" s="2"/>
    </row>
    <row r="7" spans="1:9" ht="15.75" x14ac:dyDescent="0.25">
      <c r="A7" s="6" t="s">
        <v>15</v>
      </c>
      <c r="B7" s="6" t="s">
        <v>13</v>
      </c>
      <c r="C7" s="7">
        <v>1</v>
      </c>
      <c r="D7" s="7">
        <v>1</v>
      </c>
      <c r="E7" s="7">
        <f t="shared" si="0"/>
        <v>0</v>
      </c>
      <c r="F7" s="7">
        <v>0</v>
      </c>
      <c r="G7" s="2"/>
      <c r="H7" s="2"/>
      <c r="I7" s="2"/>
    </row>
    <row r="8" spans="1:9" ht="15.75" x14ac:dyDescent="0.25">
      <c r="A8" s="6" t="s">
        <v>16</v>
      </c>
      <c r="B8" s="6" t="s">
        <v>13</v>
      </c>
      <c r="C8" s="7">
        <v>1</v>
      </c>
      <c r="D8" s="7">
        <v>1</v>
      </c>
      <c r="E8" s="7">
        <f t="shared" si="0"/>
        <v>0</v>
      </c>
      <c r="F8" s="7">
        <v>0</v>
      </c>
      <c r="G8" s="2"/>
      <c r="H8" s="2"/>
      <c r="I8" s="2"/>
    </row>
    <row r="9" spans="1:9" ht="15.75" x14ac:dyDescent="0.25">
      <c r="A9" s="6" t="s">
        <v>17</v>
      </c>
      <c r="B9" s="6" t="s">
        <v>18</v>
      </c>
      <c r="C9" s="7">
        <v>10</v>
      </c>
      <c r="D9" s="7">
        <v>12</v>
      </c>
      <c r="E9" s="7">
        <f t="shared" si="0"/>
        <v>2</v>
      </c>
      <c r="F9" s="7" t="s">
        <v>19</v>
      </c>
      <c r="G9" s="2"/>
      <c r="H9" s="2"/>
      <c r="I9" s="2"/>
    </row>
    <row r="10" spans="1:9" ht="15.75" x14ac:dyDescent="0.25">
      <c r="A10" s="6" t="s">
        <v>20</v>
      </c>
      <c r="B10" s="6" t="s">
        <v>18</v>
      </c>
      <c r="C10" s="7">
        <v>5</v>
      </c>
      <c r="D10" s="7">
        <v>6</v>
      </c>
      <c r="E10" s="7">
        <f t="shared" si="0"/>
        <v>1</v>
      </c>
      <c r="F10" s="7" t="s">
        <v>19</v>
      </c>
      <c r="G10" s="2"/>
      <c r="H10" s="2"/>
      <c r="I10" s="2"/>
    </row>
    <row r="11" spans="1:9" ht="15.75" x14ac:dyDescent="0.25">
      <c r="A11" s="6" t="s">
        <v>21</v>
      </c>
      <c r="B11" s="6" t="s">
        <v>18</v>
      </c>
      <c r="C11" s="7">
        <v>5</v>
      </c>
      <c r="D11" s="7">
        <v>6</v>
      </c>
      <c r="E11" s="7">
        <f t="shared" si="0"/>
        <v>1</v>
      </c>
      <c r="F11" s="7" t="s">
        <v>19</v>
      </c>
      <c r="G11" s="2"/>
      <c r="H11" s="2"/>
      <c r="I11" s="2"/>
    </row>
    <row r="12" spans="1:9" ht="15.75" x14ac:dyDescent="0.25">
      <c r="A12" s="6" t="s">
        <v>22</v>
      </c>
      <c r="B12" s="6" t="s">
        <v>18</v>
      </c>
      <c r="C12" s="7">
        <v>1</v>
      </c>
      <c r="D12" s="7">
        <v>1</v>
      </c>
      <c r="E12" s="7">
        <f t="shared" si="0"/>
        <v>0</v>
      </c>
      <c r="F12" s="7">
        <v>0</v>
      </c>
      <c r="G12" s="2"/>
      <c r="H12" s="2"/>
      <c r="I12" s="2"/>
    </row>
    <row r="13" spans="1:9" ht="15.75" x14ac:dyDescent="0.25">
      <c r="A13" s="1"/>
      <c r="B13" s="2"/>
      <c r="C13" s="2"/>
      <c r="D13" s="2"/>
      <c r="E13" s="2"/>
      <c r="F13" s="2"/>
      <c r="G13" s="2"/>
      <c r="H13" s="2"/>
      <c r="I13" s="2"/>
    </row>
    <row r="14" spans="1:9" ht="15.75" x14ac:dyDescent="0.25">
      <c r="A14" s="1" t="s">
        <v>23</v>
      </c>
      <c r="B14" s="2"/>
      <c r="C14" s="2"/>
      <c r="D14" s="2"/>
      <c r="E14" s="2"/>
      <c r="F14" s="2"/>
      <c r="G14" s="2"/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5.75" x14ac:dyDescent="0.25">
      <c r="A16" s="1" t="s">
        <v>24</v>
      </c>
      <c r="B16" s="2"/>
      <c r="C16" s="2"/>
      <c r="D16" s="2"/>
      <c r="E16" s="2"/>
      <c r="F16" s="2"/>
      <c r="G16" s="2"/>
      <c r="H16" s="2"/>
      <c r="I16" s="2"/>
    </row>
    <row r="17" spans="1:9" ht="15.75" x14ac:dyDescent="0.25">
      <c r="A17" s="8" t="s">
        <v>3</v>
      </c>
      <c r="B17" s="8" t="s">
        <v>5</v>
      </c>
      <c r="C17" s="8" t="s">
        <v>4</v>
      </c>
      <c r="D17" s="8" t="s">
        <v>25</v>
      </c>
      <c r="E17" s="8" t="s">
        <v>26</v>
      </c>
      <c r="F17" s="2"/>
      <c r="G17" s="2"/>
      <c r="H17" s="2"/>
      <c r="I17" s="2"/>
    </row>
    <row r="18" spans="1:9" ht="15.75" x14ac:dyDescent="0.25">
      <c r="A18" s="6" t="s">
        <v>27</v>
      </c>
      <c r="B18" s="6">
        <v>400</v>
      </c>
      <c r="C18" s="6" t="s">
        <v>8</v>
      </c>
      <c r="D18" s="7">
        <v>200</v>
      </c>
      <c r="E18" s="7">
        <f>+B18*D18</f>
        <v>80000</v>
      </c>
      <c r="F18" s="2"/>
      <c r="G18" s="2"/>
      <c r="H18" s="2"/>
      <c r="I18" s="2"/>
    </row>
    <row r="19" spans="1:9" ht="15.75" x14ac:dyDescent="0.25">
      <c r="A19" s="6" t="s">
        <v>28</v>
      </c>
      <c r="B19" s="6">
        <v>1</v>
      </c>
      <c r="C19" s="6" t="s">
        <v>29</v>
      </c>
      <c r="D19" s="7">
        <v>2000</v>
      </c>
      <c r="E19" s="7">
        <f>+B19*D19</f>
        <v>2000</v>
      </c>
      <c r="F19" s="2"/>
      <c r="G19" s="2"/>
      <c r="H19" s="2"/>
      <c r="I19" s="2"/>
    </row>
    <row r="20" spans="1:9" ht="15.75" x14ac:dyDescent="0.25">
      <c r="A20" s="6" t="s">
        <v>30</v>
      </c>
      <c r="B20" s="6">
        <v>1</v>
      </c>
      <c r="C20" s="6" t="s">
        <v>29</v>
      </c>
      <c r="D20" s="7">
        <v>3000</v>
      </c>
      <c r="E20" s="7">
        <f>+B20*D20</f>
        <v>3000</v>
      </c>
      <c r="F20" s="2"/>
      <c r="G20" s="2"/>
      <c r="H20" s="2"/>
      <c r="I20" s="2"/>
    </row>
    <row r="21" spans="1:9" ht="15.75" x14ac:dyDescent="0.25">
      <c r="A21" s="9" t="s">
        <v>26</v>
      </c>
      <c r="B21" s="2"/>
      <c r="C21" s="2"/>
      <c r="D21" s="2"/>
      <c r="E21" s="10">
        <f>SUM(E18:E20)</f>
        <v>85000</v>
      </c>
      <c r="F21" s="2"/>
      <c r="G21" s="2"/>
      <c r="H21" s="2"/>
      <c r="I21" s="2"/>
    </row>
    <row r="22" spans="1:9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1" t="s">
        <v>31</v>
      </c>
      <c r="B23" s="2"/>
      <c r="C23" s="2"/>
      <c r="D23" s="2"/>
      <c r="E23" s="2"/>
      <c r="F23" s="2"/>
      <c r="G23" s="2"/>
      <c r="H23" s="2"/>
      <c r="I23" s="2"/>
    </row>
    <row r="24" spans="1:9" ht="15.75" x14ac:dyDescent="0.25">
      <c r="A24" s="8" t="s">
        <v>3</v>
      </c>
      <c r="B24" s="8" t="s">
        <v>5</v>
      </c>
      <c r="C24" s="8" t="s">
        <v>4</v>
      </c>
      <c r="D24" s="8" t="s">
        <v>25</v>
      </c>
      <c r="E24" s="8" t="s">
        <v>32</v>
      </c>
      <c r="F24" s="8" t="s">
        <v>33</v>
      </c>
      <c r="G24" s="2"/>
      <c r="H24" s="2"/>
      <c r="I24" s="2"/>
    </row>
    <row r="25" spans="1:9" ht="15.75" x14ac:dyDescent="0.25">
      <c r="A25" s="6" t="s">
        <v>17</v>
      </c>
      <c r="B25" s="6">
        <v>2</v>
      </c>
      <c r="C25" s="6" t="s">
        <v>34</v>
      </c>
      <c r="D25" s="7">
        <v>700</v>
      </c>
      <c r="E25" s="7">
        <f>+B25*D25</f>
        <v>1400</v>
      </c>
      <c r="F25" s="7">
        <f>+E25*12</f>
        <v>16800</v>
      </c>
      <c r="G25" s="2"/>
      <c r="H25" s="2"/>
      <c r="I25" s="2"/>
    </row>
    <row r="26" spans="1:9" ht="15.75" x14ac:dyDescent="0.25">
      <c r="A26" s="6" t="s">
        <v>20</v>
      </c>
      <c r="B26" s="6">
        <v>1</v>
      </c>
      <c r="C26" s="6" t="s">
        <v>34</v>
      </c>
      <c r="D26" s="7">
        <v>500</v>
      </c>
      <c r="E26" s="7">
        <f>+B26*D26</f>
        <v>500</v>
      </c>
      <c r="F26" s="7">
        <f>+E26*12</f>
        <v>6000</v>
      </c>
      <c r="G26" s="2"/>
      <c r="H26" s="2"/>
      <c r="I26" s="2"/>
    </row>
    <row r="27" spans="1:9" ht="15.75" x14ac:dyDescent="0.25">
      <c r="A27" s="6" t="s">
        <v>35</v>
      </c>
      <c r="B27" s="6">
        <v>1</v>
      </c>
      <c r="C27" s="6" t="s">
        <v>34</v>
      </c>
      <c r="D27" s="7">
        <v>1000</v>
      </c>
      <c r="E27" s="7">
        <f>+B27*D27</f>
        <v>1000</v>
      </c>
      <c r="F27" s="7">
        <f>+E27*12</f>
        <v>12000</v>
      </c>
      <c r="G27" s="2"/>
      <c r="H27" s="2"/>
      <c r="I27" s="2"/>
    </row>
    <row r="28" spans="1:9" ht="15.75" x14ac:dyDescent="0.25">
      <c r="A28" s="9" t="s">
        <v>26</v>
      </c>
      <c r="B28" s="2"/>
      <c r="C28" s="2"/>
      <c r="D28" s="2"/>
      <c r="E28" s="10">
        <f>SUM(E25:E27)</f>
        <v>2900</v>
      </c>
      <c r="F28" s="10">
        <f>SUM(F25:F27)</f>
        <v>34800</v>
      </c>
      <c r="G28" s="2"/>
      <c r="H28" s="2"/>
      <c r="I28" s="2"/>
    </row>
    <row r="29" spans="1:9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1" t="s">
        <v>36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8" t="s">
        <v>3</v>
      </c>
      <c r="B31" s="8" t="s">
        <v>5</v>
      </c>
      <c r="C31" s="8" t="s">
        <v>4</v>
      </c>
      <c r="D31" s="8" t="s">
        <v>25</v>
      </c>
      <c r="E31" s="8" t="s">
        <v>37</v>
      </c>
      <c r="F31" s="8" t="s">
        <v>33</v>
      </c>
      <c r="G31" s="2"/>
      <c r="H31" s="2"/>
      <c r="I31" s="2"/>
    </row>
    <row r="32" spans="1:9" ht="15.75" x14ac:dyDescent="0.25">
      <c r="A32" s="6" t="s">
        <v>38</v>
      </c>
      <c r="B32" s="11">
        <v>0.8</v>
      </c>
      <c r="C32" s="6" t="s">
        <v>39</v>
      </c>
      <c r="D32" s="12">
        <v>1.5</v>
      </c>
      <c r="E32" s="13">
        <f>+B32*D32</f>
        <v>1.2000000000000002</v>
      </c>
      <c r="F32" s="7">
        <f>+E32*2000*12</f>
        <v>28800.000000000007</v>
      </c>
      <c r="G32" s="2"/>
      <c r="H32" s="2"/>
      <c r="I32" s="2"/>
    </row>
    <row r="33" spans="1:9" ht="15.75" x14ac:dyDescent="0.25">
      <c r="A33" s="6" t="s">
        <v>40</v>
      </c>
      <c r="B33" s="11">
        <v>6</v>
      </c>
      <c r="C33" s="6" t="s">
        <v>41</v>
      </c>
      <c r="D33" s="12">
        <v>0.1</v>
      </c>
      <c r="E33" s="13">
        <f>+B33*D33</f>
        <v>0.60000000000000009</v>
      </c>
      <c r="F33" s="7">
        <f>+E33*2000*12</f>
        <v>14400.000000000004</v>
      </c>
      <c r="G33" s="2"/>
      <c r="H33" s="2"/>
      <c r="I33" s="2"/>
    </row>
    <row r="34" spans="1:9" ht="15.75" x14ac:dyDescent="0.25">
      <c r="A34" s="6" t="s">
        <v>42</v>
      </c>
      <c r="B34" s="11">
        <v>0.1</v>
      </c>
      <c r="C34" s="6" t="s">
        <v>43</v>
      </c>
      <c r="D34" s="12">
        <v>6</v>
      </c>
      <c r="E34" s="13">
        <f>+B34*D34</f>
        <v>0.60000000000000009</v>
      </c>
      <c r="F34" s="7">
        <f>+E34*2000*12</f>
        <v>14400.000000000004</v>
      </c>
      <c r="G34" s="2"/>
      <c r="H34" s="2"/>
      <c r="I34" s="2">
        <f>15000/400</f>
        <v>37.5</v>
      </c>
    </row>
    <row r="35" spans="1:9" ht="15.75" x14ac:dyDescent="0.25">
      <c r="A35" s="6" t="s">
        <v>44</v>
      </c>
      <c r="B35" s="11">
        <v>0.01</v>
      </c>
      <c r="C35" s="6" t="s">
        <v>39</v>
      </c>
      <c r="D35" s="12">
        <v>5</v>
      </c>
      <c r="E35" s="13">
        <f>+B35*D35</f>
        <v>0.05</v>
      </c>
      <c r="F35" s="7">
        <f>+E35*2000*12</f>
        <v>1200</v>
      </c>
      <c r="G35" s="2"/>
      <c r="H35" s="2"/>
      <c r="I35" s="2"/>
    </row>
    <row r="36" spans="1:9" ht="15.75" x14ac:dyDescent="0.25">
      <c r="A36" s="6" t="s">
        <v>45</v>
      </c>
      <c r="B36" s="11">
        <v>0.03</v>
      </c>
      <c r="C36" s="6" t="s">
        <v>39</v>
      </c>
      <c r="D36" s="12">
        <v>3</v>
      </c>
      <c r="E36" s="13">
        <f>+B36*D36</f>
        <v>0.09</v>
      </c>
      <c r="F36" s="7">
        <f>+E36*2000*12</f>
        <v>2160</v>
      </c>
      <c r="G36" s="2"/>
      <c r="H36" s="2"/>
      <c r="I36" s="2"/>
    </row>
    <row r="37" spans="1:9" ht="15.75" x14ac:dyDescent="0.25">
      <c r="A37" s="9" t="s">
        <v>26</v>
      </c>
      <c r="B37" s="2"/>
      <c r="C37" s="2"/>
      <c r="D37" s="2"/>
      <c r="E37" s="14">
        <f>SUM(E32:E36)</f>
        <v>2.54</v>
      </c>
      <c r="F37" s="10">
        <f>SUM(F32:F36)</f>
        <v>60960.000000000015</v>
      </c>
      <c r="G37" s="2"/>
      <c r="H37" s="2"/>
      <c r="I37" s="2"/>
    </row>
    <row r="38" spans="1:9" ht="15.7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2"/>
      <c r="B39" s="2"/>
      <c r="C39" s="2"/>
      <c r="D39" s="2"/>
      <c r="E39" s="2"/>
      <c r="F39" s="15">
        <f>+F28+F37</f>
        <v>95760.000000000015</v>
      </c>
      <c r="G39" s="2"/>
      <c r="H39" s="2"/>
      <c r="I39" s="2"/>
    </row>
    <row r="40" spans="1:9" ht="15.75" x14ac:dyDescent="0.25">
      <c r="A40" s="1" t="s">
        <v>46</v>
      </c>
      <c r="B40" s="2"/>
      <c r="C40" s="2"/>
      <c r="D40" s="2"/>
      <c r="E40" s="2"/>
      <c r="F40" s="2"/>
      <c r="G40" s="2"/>
      <c r="H40" s="2"/>
      <c r="I40" s="2"/>
    </row>
    <row r="41" spans="1:9" ht="15.75" x14ac:dyDescent="0.25">
      <c r="A41" s="6"/>
      <c r="B41" s="8" t="s">
        <v>47</v>
      </c>
      <c r="C41" s="8" t="s">
        <v>48</v>
      </c>
      <c r="D41" s="2"/>
      <c r="E41" s="2"/>
      <c r="F41" s="2"/>
      <c r="G41" s="2"/>
      <c r="H41" s="2"/>
      <c r="I41" s="2"/>
    </row>
    <row r="42" spans="1:9" ht="15.75" x14ac:dyDescent="0.25">
      <c r="A42" s="6" t="s">
        <v>49</v>
      </c>
      <c r="B42" s="16">
        <f>-E21</f>
        <v>-85000</v>
      </c>
      <c r="C42" s="16"/>
      <c r="D42" s="2"/>
      <c r="E42" s="2"/>
      <c r="F42" s="2"/>
      <c r="G42" s="2"/>
      <c r="H42" s="2"/>
      <c r="I42" s="2"/>
    </row>
    <row r="43" spans="1:9" ht="15.75" x14ac:dyDescent="0.25">
      <c r="A43" s="6" t="s">
        <v>50</v>
      </c>
      <c r="B43" s="16"/>
      <c r="C43" s="16">
        <f>-F28-F37</f>
        <v>-95760.000000000015</v>
      </c>
      <c r="D43" s="2" t="s">
        <v>19</v>
      </c>
      <c r="E43" s="2"/>
      <c r="F43" s="2"/>
      <c r="G43" s="2"/>
      <c r="H43" s="2"/>
      <c r="I43" s="2"/>
    </row>
    <row r="44" spans="1:9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.7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1" t="s">
        <v>51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6" t="s">
        <v>52</v>
      </c>
      <c r="B47" s="17">
        <f>+F28+F37</f>
        <v>95760.000000000015</v>
      </c>
      <c r="C47" s="6" t="s">
        <v>53</v>
      </c>
      <c r="D47" s="2"/>
      <c r="E47" s="2"/>
      <c r="F47" s="2"/>
      <c r="G47" s="2"/>
      <c r="H47" s="2"/>
      <c r="I47" s="2"/>
    </row>
    <row r="48" spans="1:9" ht="15.75" x14ac:dyDescent="0.25">
      <c r="A48" s="6" t="s">
        <v>54</v>
      </c>
      <c r="B48" s="17">
        <f>10%*E21</f>
        <v>8500</v>
      </c>
      <c r="C48" s="6" t="s">
        <v>53</v>
      </c>
      <c r="D48" s="2"/>
      <c r="E48" s="2"/>
      <c r="F48" s="2"/>
      <c r="G48" s="2"/>
      <c r="H48" s="2"/>
      <c r="I48" s="2"/>
    </row>
    <row r="49" spans="1:9" ht="15.75" x14ac:dyDescent="0.25">
      <c r="A49" s="6"/>
      <c r="B49" s="18">
        <f>SUM(B47:B48)</f>
        <v>104260.00000000001</v>
      </c>
      <c r="C49" s="6" t="s">
        <v>53</v>
      </c>
      <c r="D49" s="2"/>
      <c r="E49" s="2"/>
      <c r="F49" s="2"/>
      <c r="G49" s="2"/>
      <c r="H49" s="2"/>
      <c r="I49" s="2"/>
    </row>
    <row r="50" spans="1:9" ht="15.7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5.7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5.7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5.7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5.7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5.7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5.7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5.7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5.7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5.7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5.7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5.7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5.7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5.7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5.7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5.75" x14ac:dyDescent="0.25">
      <c r="A71" s="2"/>
      <c r="B71" s="2"/>
      <c r="C71" s="2"/>
      <c r="D71" s="2"/>
      <c r="E71" s="2"/>
      <c r="F71" s="2"/>
      <c r="G71" s="2"/>
      <c r="H71" s="2"/>
      <c r="I71" s="2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2015-06-02T02:15:14Z</dcterms:created>
  <dcterms:modified xsi:type="dcterms:W3CDTF">2015-06-02T02:15:23Z</dcterms:modified>
</cp:coreProperties>
</file>