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4.6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B31" i="1"/>
  <c r="B28" i="1"/>
  <c r="B27" i="1"/>
  <c r="B29" i="1" s="1"/>
  <c r="B32" i="1" s="1"/>
  <c r="D26" i="1"/>
  <c r="C26" i="1"/>
  <c r="D25" i="1"/>
  <c r="C25" i="1"/>
  <c r="C31" i="1" s="1"/>
  <c r="C24" i="1"/>
  <c r="D24" i="1" s="1"/>
  <c r="E24" i="1" s="1"/>
  <c r="D23" i="1"/>
  <c r="E23" i="1" s="1"/>
  <c r="C23" i="1"/>
  <c r="D22" i="1"/>
  <c r="C22" i="1"/>
  <c r="D21" i="1"/>
  <c r="C21" i="1"/>
  <c r="E16" i="1"/>
  <c r="B13" i="1"/>
  <c r="B10" i="1"/>
  <c r="B9" i="1"/>
  <c r="B11" i="1" s="1"/>
  <c r="B14" i="1" s="1"/>
  <c r="D8" i="1"/>
  <c r="C8" i="1"/>
  <c r="D7" i="1"/>
  <c r="C7" i="1"/>
  <c r="C13" i="1" s="1"/>
  <c r="D6" i="1"/>
  <c r="C6" i="1"/>
  <c r="D5" i="1"/>
  <c r="C5" i="1"/>
  <c r="C4" i="1"/>
  <c r="D4" i="1" s="1"/>
  <c r="E4" i="1" s="1"/>
  <c r="C3" i="1"/>
  <c r="D3" i="1" s="1"/>
  <c r="C9" i="1" l="1"/>
  <c r="C27" i="1"/>
  <c r="D27" i="1" l="1"/>
  <c r="C28" i="1"/>
  <c r="D28" i="1" s="1"/>
  <c r="C29" i="1"/>
  <c r="C10" i="1"/>
  <c r="D10" i="1" s="1"/>
  <c r="C11" i="1"/>
  <c r="D9" i="1"/>
  <c r="C14" i="1" l="1"/>
  <c r="D14" i="1" s="1"/>
  <c r="E14" i="1" s="1"/>
  <c r="D11" i="1"/>
  <c r="C32" i="1"/>
  <c r="D32" i="1" s="1"/>
  <c r="E32" i="1" s="1"/>
  <c r="D29" i="1"/>
</calcChain>
</file>

<file path=xl/sharedStrings.xml><?xml version="1.0" encoding="utf-8"?>
<sst xmlns="http://schemas.openxmlformats.org/spreadsheetml/2006/main" count="36" uniqueCount="21">
  <si>
    <t>1. Reducción en los costos de venta en 5%</t>
  </si>
  <si>
    <t>Sin Proyecto</t>
  </si>
  <si>
    <t>Con Proyecto</t>
  </si>
  <si>
    <t>C/P - S/P</t>
  </si>
  <si>
    <t>Ventas</t>
  </si>
  <si>
    <t>Costos de venta</t>
  </si>
  <si>
    <t>reducción en costos</t>
  </si>
  <si>
    <t>Costos directos</t>
  </si>
  <si>
    <t>Costos indirectos</t>
  </si>
  <si>
    <t>Depreciación</t>
  </si>
  <si>
    <t>Intereses</t>
  </si>
  <si>
    <t>Utilidad contable</t>
  </si>
  <si>
    <t>Impuesto (25%)</t>
  </si>
  <si>
    <t>Utilidad después de imp.</t>
  </si>
  <si>
    <t xml:space="preserve"> + Depreciación</t>
  </si>
  <si>
    <t>Flujo de Fondos</t>
  </si>
  <si>
    <t>reducción real</t>
  </si>
  <si>
    <t>2. Incremento salarial del 10%</t>
  </si>
  <si>
    <t>incremento en costos</t>
  </si>
  <si>
    <t>escudo fiscal</t>
  </si>
  <si>
    <t>incremento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</si>
</sst>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3" applyFont="1"/>
    <xf numFmtId="0" fontId="3" fillId="0" borderId="0" xfId="3" applyFont="1"/>
    <xf numFmtId="0" fontId="1" fillId="0" borderId="0" xfId="3"/>
    <xf numFmtId="165" fontId="3" fillId="0" borderId="1" xfId="1" applyNumberFormat="1" applyFont="1" applyBorder="1"/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Border="1"/>
    <xf numFmtId="10" fontId="3" fillId="0" borderId="0" xfId="2" applyNumberFormat="1" applyFont="1"/>
    <xf numFmtId="165" fontId="3" fillId="0" borderId="2" xfId="1" applyNumberFormat="1" applyFont="1" applyBorder="1"/>
    <xf numFmtId="165" fontId="2" fillId="2" borderId="3" xfId="1" applyNumberFormat="1" applyFont="1" applyFill="1" applyBorder="1"/>
    <xf numFmtId="165" fontId="3" fillId="2" borderId="3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/>
    <xf numFmtId="0" fontId="3" fillId="0" borderId="1" xfId="3" applyFont="1" applyBorder="1"/>
    <xf numFmtId="165" fontId="3" fillId="0" borderId="1" xfId="3" applyNumberFormat="1" applyFont="1" applyBorder="1"/>
    <xf numFmtId="165" fontId="2" fillId="2" borderId="1" xfId="1" applyNumberFormat="1" applyFont="1" applyFill="1" applyBorder="1"/>
    <xf numFmtId="9" fontId="3" fillId="0" borderId="0" xfId="2" applyFont="1"/>
    <xf numFmtId="165" fontId="2" fillId="0" borderId="0" xfId="1" applyNumberFormat="1" applyFont="1"/>
    <xf numFmtId="165" fontId="1" fillId="0" borderId="0" xfId="1" applyNumberForma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50" workbookViewId="0"/>
  </sheetViews>
  <sheetFormatPr baseColWidth="10" defaultColWidth="11.42578125" defaultRowHeight="12.75" x14ac:dyDescent="0.2"/>
  <cols>
    <col min="1" max="1" width="24.7109375" style="3" customWidth="1"/>
    <col min="2" max="2" width="12.85546875" style="3" bestFit="1" customWidth="1"/>
    <col min="3" max="3" width="13.5703125" style="3" bestFit="1" customWidth="1"/>
    <col min="4" max="4" width="9.5703125" style="3" bestFit="1" customWidth="1"/>
    <col min="5" max="5" width="7.140625" style="3" bestFit="1" customWidth="1"/>
    <col min="6" max="6" width="19" style="3" bestFit="1" customWidth="1"/>
    <col min="7" max="16384" width="11.42578125" style="3"/>
  </cols>
  <sheetData>
    <row r="1" spans="1:6" ht="15" x14ac:dyDescent="0.25">
      <c r="A1" s="1" t="s">
        <v>0</v>
      </c>
      <c r="B1" s="2"/>
      <c r="C1" s="2"/>
      <c r="D1" s="2"/>
      <c r="E1" s="2"/>
      <c r="F1" s="2"/>
    </row>
    <row r="2" spans="1:6" ht="15" x14ac:dyDescent="0.25">
      <c r="A2" s="4"/>
      <c r="B2" s="4" t="s">
        <v>1</v>
      </c>
      <c r="C2" s="5" t="s">
        <v>2</v>
      </c>
      <c r="D2" s="5" t="s">
        <v>3</v>
      </c>
      <c r="E2" s="2"/>
      <c r="F2" s="2"/>
    </row>
    <row r="3" spans="1:6" ht="15" x14ac:dyDescent="0.25">
      <c r="A3" s="4" t="s">
        <v>4</v>
      </c>
      <c r="B3" s="4">
        <v>558000</v>
      </c>
      <c r="C3" s="4">
        <f>+B3</f>
        <v>558000</v>
      </c>
      <c r="D3" s="4">
        <f t="shared" ref="D3:D11" si="0">+C3-B3</f>
        <v>0</v>
      </c>
      <c r="E3" s="2"/>
      <c r="F3" s="2"/>
    </row>
    <row r="4" spans="1:6" ht="15" x14ac:dyDescent="0.25">
      <c r="A4" s="4" t="s">
        <v>5</v>
      </c>
      <c r="B4" s="4">
        <v>-304800</v>
      </c>
      <c r="C4" s="6">
        <f>+B4*95%</f>
        <v>-289560</v>
      </c>
      <c r="D4" s="4">
        <f t="shared" si="0"/>
        <v>15240</v>
      </c>
      <c r="E4" s="7">
        <f>-D4/B4</f>
        <v>0.05</v>
      </c>
      <c r="F4" s="2" t="s">
        <v>6</v>
      </c>
    </row>
    <row r="5" spans="1:6" ht="15" x14ac:dyDescent="0.25">
      <c r="A5" s="4" t="s">
        <v>7</v>
      </c>
      <c r="B5" s="4">
        <v>-114000</v>
      </c>
      <c r="C5" s="4">
        <f>+B5</f>
        <v>-114000</v>
      </c>
      <c r="D5" s="4">
        <f t="shared" si="0"/>
        <v>0</v>
      </c>
      <c r="E5" s="2"/>
      <c r="F5" s="2"/>
    </row>
    <row r="6" spans="1:6" ht="15" x14ac:dyDescent="0.25">
      <c r="A6" s="4" t="s">
        <v>8</v>
      </c>
      <c r="B6" s="4">
        <v>-96000</v>
      </c>
      <c r="C6" s="4">
        <f>+B6</f>
        <v>-96000</v>
      </c>
      <c r="D6" s="4">
        <f t="shared" si="0"/>
        <v>0</v>
      </c>
      <c r="E6" s="2"/>
      <c r="F6" s="2"/>
    </row>
    <row r="7" spans="1:6" ht="15" x14ac:dyDescent="0.25">
      <c r="A7" s="4" t="s">
        <v>9</v>
      </c>
      <c r="B7" s="4">
        <v>-8800</v>
      </c>
      <c r="C7" s="4">
        <f>+B7</f>
        <v>-8800</v>
      </c>
      <c r="D7" s="4">
        <f t="shared" si="0"/>
        <v>0</v>
      </c>
      <c r="E7" s="2"/>
      <c r="F7" s="2"/>
    </row>
    <row r="8" spans="1:6" ht="15.75" thickBot="1" x14ac:dyDescent="0.3">
      <c r="A8" s="8" t="s">
        <v>10</v>
      </c>
      <c r="B8" s="8">
        <v>-900</v>
      </c>
      <c r="C8" s="8">
        <f>+B8</f>
        <v>-900</v>
      </c>
      <c r="D8" s="8">
        <f t="shared" si="0"/>
        <v>0</v>
      </c>
      <c r="E8" s="2"/>
      <c r="F8" s="2"/>
    </row>
    <row r="9" spans="1:6" ht="15.75" thickTop="1" x14ac:dyDescent="0.25">
      <c r="A9" s="9" t="s">
        <v>11</v>
      </c>
      <c r="B9" s="10">
        <f>SUM(B3:B8)</f>
        <v>33500</v>
      </c>
      <c r="C9" s="10">
        <f>SUM(C3:C8)</f>
        <v>48740</v>
      </c>
      <c r="D9" s="10">
        <f t="shared" si="0"/>
        <v>15240</v>
      </c>
      <c r="E9" s="2"/>
      <c r="F9" s="2"/>
    </row>
    <row r="10" spans="1:6" ht="15.75" thickBot="1" x14ac:dyDescent="0.3">
      <c r="A10" s="11" t="s">
        <v>12</v>
      </c>
      <c r="B10" s="8">
        <f>-25%*B9</f>
        <v>-8375</v>
      </c>
      <c r="C10" s="8">
        <f>-25%*C9</f>
        <v>-12185</v>
      </c>
      <c r="D10" s="8">
        <f t="shared" si="0"/>
        <v>-3810</v>
      </c>
      <c r="E10" s="2"/>
      <c r="F10" s="2"/>
    </row>
    <row r="11" spans="1:6" ht="15.75" thickTop="1" x14ac:dyDescent="0.25">
      <c r="A11" s="9" t="s">
        <v>13</v>
      </c>
      <c r="B11" s="9">
        <f>+B9+B10</f>
        <v>25125</v>
      </c>
      <c r="C11" s="9">
        <f>+C9+C10</f>
        <v>36555</v>
      </c>
      <c r="D11" s="10">
        <f t="shared" si="0"/>
        <v>11430</v>
      </c>
      <c r="E11" s="2"/>
      <c r="F11" s="2"/>
    </row>
    <row r="12" spans="1:6" ht="4.5" customHeight="1" x14ac:dyDescent="0.25">
      <c r="A12" s="12"/>
      <c r="B12" s="12"/>
      <c r="C12" s="12"/>
      <c r="D12" s="12"/>
      <c r="E12" s="2"/>
      <c r="F12" s="2"/>
    </row>
    <row r="13" spans="1:6" ht="15" x14ac:dyDescent="0.25">
      <c r="A13" s="13" t="s">
        <v>14</v>
      </c>
      <c r="B13" s="14">
        <f>-B7</f>
        <v>8800</v>
      </c>
      <c r="C13" s="14">
        <f>-C7</f>
        <v>8800</v>
      </c>
      <c r="D13" s="13"/>
      <c r="E13" s="2"/>
      <c r="F13" s="2"/>
    </row>
    <row r="14" spans="1:6" ht="15" x14ac:dyDescent="0.25">
      <c r="A14" s="15" t="s">
        <v>15</v>
      </c>
      <c r="B14" s="15">
        <f>+B11+B13</f>
        <v>33925</v>
      </c>
      <c r="C14" s="15">
        <f>+C11+C13</f>
        <v>45355</v>
      </c>
      <c r="D14" s="15">
        <f>+C14-B14</f>
        <v>11430</v>
      </c>
      <c r="E14" s="7">
        <f>-D14/B4</f>
        <v>3.7499999999999999E-2</v>
      </c>
      <c r="F14" s="2" t="s">
        <v>16</v>
      </c>
    </row>
    <row r="15" spans="1:6" ht="15" x14ac:dyDescent="0.25">
      <c r="A15" s="12"/>
      <c r="B15" s="12"/>
      <c r="C15" s="12"/>
      <c r="D15" s="12"/>
      <c r="E15" s="2"/>
      <c r="F15" s="2"/>
    </row>
    <row r="16" spans="1:6" ht="15" x14ac:dyDescent="0.25">
      <c r="A16" s="12"/>
      <c r="B16" s="12"/>
      <c r="C16" s="12"/>
      <c r="D16" s="12"/>
      <c r="E16" s="7">
        <f>5%*(1-25%)</f>
        <v>3.7500000000000006E-2</v>
      </c>
      <c r="F16" s="2"/>
    </row>
    <row r="17" spans="1:6" ht="15" x14ac:dyDescent="0.25">
      <c r="A17" s="12"/>
      <c r="B17" s="12"/>
      <c r="C17" s="12"/>
      <c r="D17" s="12"/>
      <c r="E17" s="16"/>
      <c r="F17" s="2"/>
    </row>
    <row r="18" spans="1:6" ht="15" x14ac:dyDescent="0.25">
      <c r="A18" s="12"/>
      <c r="B18" s="12"/>
      <c r="C18" s="12"/>
      <c r="D18" s="12"/>
      <c r="E18" s="2"/>
      <c r="F18" s="2"/>
    </row>
    <row r="19" spans="1:6" ht="15" x14ac:dyDescent="0.25">
      <c r="A19" s="17" t="s">
        <v>17</v>
      </c>
      <c r="B19" s="12"/>
      <c r="C19" s="12"/>
      <c r="D19" s="12"/>
      <c r="E19" s="2"/>
      <c r="F19" s="2"/>
    </row>
    <row r="20" spans="1:6" ht="15" x14ac:dyDescent="0.25">
      <c r="A20" s="4"/>
      <c r="B20" s="4" t="s">
        <v>1</v>
      </c>
      <c r="C20" s="5" t="s">
        <v>2</v>
      </c>
      <c r="D20" s="5" t="s">
        <v>3</v>
      </c>
      <c r="E20" s="2"/>
      <c r="F20" s="2"/>
    </row>
    <row r="21" spans="1:6" ht="15" x14ac:dyDescent="0.25">
      <c r="A21" s="4" t="s">
        <v>4</v>
      </c>
      <c r="B21" s="4">
        <v>558000</v>
      </c>
      <c r="C21" s="4">
        <f>+B21</f>
        <v>558000</v>
      </c>
      <c r="D21" s="4">
        <f t="shared" ref="D21:D29" si="1">+C21-B21</f>
        <v>0</v>
      </c>
      <c r="E21" s="2"/>
      <c r="F21" s="2"/>
    </row>
    <row r="22" spans="1:6" ht="15" x14ac:dyDescent="0.25">
      <c r="A22" s="4" t="s">
        <v>5</v>
      </c>
      <c r="B22" s="4">
        <v>-304800</v>
      </c>
      <c r="C22" s="4">
        <f>+B22</f>
        <v>-304800</v>
      </c>
      <c r="D22" s="4">
        <f t="shared" si="1"/>
        <v>0</v>
      </c>
      <c r="E22" s="7"/>
      <c r="F22" s="2"/>
    </row>
    <row r="23" spans="1:6" ht="15" x14ac:dyDescent="0.25">
      <c r="A23" s="4" t="s">
        <v>7</v>
      </c>
      <c r="B23" s="4">
        <v>-114000</v>
      </c>
      <c r="C23" s="6">
        <f>+B23*1.1</f>
        <v>-125400.00000000001</v>
      </c>
      <c r="D23" s="4">
        <f t="shared" si="1"/>
        <v>-11400.000000000015</v>
      </c>
      <c r="E23" s="7">
        <f>+D23/B23</f>
        <v>0.10000000000000013</v>
      </c>
      <c r="F23" s="2" t="s">
        <v>18</v>
      </c>
    </row>
    <row r="24" spans="1:6" ht="15" x14ac:dyDescent="0.25">
      <c r="A24" s="4" t="s">
        <v>8</v>
      </c>
      <c r="B24" s="4">
        <v>-96000</v>
      </c>
      <c r="C24" s="6">
        <f>+B24*1.1</f>
        <v>-105600.00000000001</v>
      </c>
      <c r="D24" s="4">
        <f t="shared" si="1"/>
        <v>-9600.0000000000146</v>
      </c>
      <c r="E24" s="7">
        <f>+D24/B24</f>
        <v>0.10000000000000016</v>
      </c>
      <c r="F24" s="2" t="s">
        <v>18</v>
      </c>
    </row>
    <row r="25" spans="1:6" ht="15" x14ac:dyDescent="0.25">
      <c r="A25" s="4" t="s">
        <v>9</v>
      </c>
      <c r="B25" s="4">
        <v>-8800</v>
      </c>
      <c r="C25" s="4">
        <f>+B25</f>
        <v>-8800</v>
      </c>
      <c r="D25" s="4">
        <f t="shared" si="1"/>
        <v>0</v>
      </c>
      <c r="E25" s="2"/>
      <c r="F25" s="2"/>
    </row>
    <row r="26" spans="1:6" ht="15.75" thickBot="1" x14ac:dyDescent="0.3">
      <c r="A26" s="8" t="s">
        <v>10</v>
      </c>
      <c r="B26" s="8">
        <v>-900</v>
      </c>
      <c r="C26" s="8">
        <f>+B26</f>
        <v>-900</v>
      </c>
      <c r="D26" s="8">
        <f t="shared" si="1"/>
        <v>0</v>
      </c>
      <c r="E26" s="2"/>
      <c r="F26" s="2"/>
    </row>
    <row r="27" spans="1:6" ht="15.75" thickTop="1" x14ac:dyDescent="0.25">
      <c r="A27" s="9" t="s">
        <v>11</v>
      </c>
      <c r="B27" s="10">
        <f>SUM(B21:B26)</f>
        <v>33500</v>
      </c>
      <c r="C27" s="10">
        <f>SUM(C21:C26)</f>
        <v>12499.999999999971</v>
      </c>
      <c r="D27" s="10">
        <f t="shared" si="1"/>
        <v>-21000.000000000029</v>
      </c>
      <c r="E27" s="2"/>
      <c r="F27" s="2"/>
    </row>
    <row r="28" spans="1:6" ht="15.75" thickBot="1" x14ac:dyDescent="0.3">
      <c r="A28" s="11" t="s">
        <v>12</v>
      </c>
      <c r="B28" s="8">
        <f>-25%*B27</f>
        <v>-8375</v>
      </c>
      <c r="C28" s="8">
        <f>-25%*C27</f>
        <v>-3124.9999999999927</v>
      </c>
      <c r="D28" s="8">
        <f t="shared" si="1"/>
        <v>5250.0000000000073</v>
      </c>
      <c r="F28" s="2" t="s">
        <v>19</v>
      </c>
    </row>
    <row r="29" spans="1:6" ht="15.75" thickTop="1" x14ac:dyDescent="0.25">
      <c r="A29" s="9" t="s">
        <v>13</v>
      </c>
      <c r="B29" s="9">
        <f>+B27+B28</f>
        <v>25125</v>
      </c>
      <c r="C29" s="9">
        <f>+C27+C28</f>
        <v>9374.9999999999782</v>
      </c>
      <c r="D29" s="10">
        <f t="shared" si="1"/>
        <v>-15750.000000000022</v>
      </c>
      <c r="E29" s="2"/>
      <c r="F29" s="2"/>
    </row>
    <row r="30" spans="1:6" ht="6.75" customHeight="1" x14ac:dyDescent="0.25">
      <c r="A30" s="12"/>
      <c r="B30" s="12"/>
      <c r="C30" s="12"/>
      <c r="D30" s="12"/>
      <c r="E30" s="2"/>
      <c r="F30" s="2"/>
    </row>
    <row r="31" spans="1:6" ht="15" x14ac:dyDescent="0.25">
      <c r="A31" s="13" t="s">
        <v>14</v>
      </c>
      <c r="B31" s="14">
        <f>-B25</f>
        <v>8800</v>
      </c>
      <c r="C31" s="14">
        <f>-C25</f>
        <v>8800</v>
      </c>
      <c r="D31" s="13"/>
      <c r="E31" s="2"/>
      <c r="F31" s="2"/>
    </row>
    <row r="32" spans="1:6" ht="15" x14ac:dyDescent="0.25">
      <c r="A32" s="15" t="s">
        <v>15</v>
      </c>
      <c r="B32" s="15">
        <f>+B29-B25</f>
        <v>33925</v>
      </c>
      <c r="C32" s="15">
        <f>+C29-C25</f>
        <v>18174.999999999978</v>
      </c>
      <c r="D32" s="15">
        <f>+C32-B32</f>
        <v>-15750.000000000022</v>
      </c>
      <c r="E32" s="7">
        <f>+D32/(B23+B24)</f>
        <v>7.5000000000000108E-2</v>
      </c>
      <c r="F32" s="2" t="s">
        <v>20</v>
      </c>
    </row>
    <row r="33" spans="1:6" ht="15" x14ac:dyDescent="0.25">
      <c r="A33" s="12"/>
      <c r="B33" s="12"/>
      <c r="C33" s="12"/>
      <c r="D33" s="12"/>
      <c r="E33" s="2"/>
      <c r="F33" s="2"/>
    </row>
    <row r="34" spans="1:6" ht="15" x14ac:dyDescent="0.25">
      <c r="A34" s="12"/>
      <c r="B34" s="12"/>
      <c r="C34" s="12"/>
      <c r="D34" s="12"/>
      <c r="E34" s="7">
        <f>10%*(1-25%)</f>
        <v>7.5000000000000011E-2</v>
      </c>
      <c r="F34" s="2"/>
    </row>
    <row r="35" spans="1:6" x14ac:dyDescent="0.2">
      <c r="A35" s="18"/>
      <c r="B35" s="18"/>
      <c r="C35" s="18"/>
      <c r="D35" s="18"/>
    </row>
    <row r="36" spans="1:6" x14ac:dyDescent="0.2">
      <c r="A36" s="18"/>
      <c r="B36" s="18"/>
      <c r="C36" s="18"/>
      <c r="D36" s="18"/>
    </row>
    <row r="37" spans="1:6" x14ac:dyDescent="0.2">
      <c r="A37" s="18"/>
      <c r="B37" s="18"/>
      <c r="C37" s="18"/>
      <c r="D37" s="18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4.6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2015-06-02T02:18:42Z</dcterms:created>
  <dcterms:modified xsi:type="dcterms:W3CDTF">2015-06-02T02:18:50Z</dcterms:modified>
</cp:coreProperties>
</file>